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810" windowHeight="12060" activeTab="0"/>
  </bookViews>
  <sheets>
    <sheet name="31.03.06" sheetId="1" r:id="rId1"/>
  </sheets>
  <definedNames>
    <definedName name="_xlnm.Print_Area" localSheetId="0">'31.03.06'!$A$1:$F$157</definedName>
  </definedNames>
  <calcPr fullCalcOnLoad="1"/>
</workbook>
</file>

<file path=xl/sharedStrings.xml><?xml version="1.0" encoding="utf-8"?>
<sst xmlns="http://schemas.openxmlformats.org/spreadsheetml/2006/main" count="171" uniqueCount="142">
  <si>
    <t xml:space="preserve">                         ФОРМА ОТЧЕТА N 2</t>
  </si>
  <si>
    <t xml:space="preserve">       ОБ ИНВЕСТИРОВАНИИ СРЕДСТВ ПЕНСИОННЫХ НАКОПЛЕНИЙ</t>
  </si>
  <si>
    <t>ООО Управляющая компания "РФЦ-Капитал"</t>
  </si>
  <si>
    <t xml:space="preserve">       полное фирменное наименование управляющей компании</t>
  </si>
  <si>
    <t xml:space="preserve">                             ИНН</t>
  </si>
  <si>
    <t>№ 22-03У024 от 08 октября 2003 г.</t>
  </si>
  <si>
    <t xml:space="preserve">        номер, дата договора доверительного управления,</t>
  </si>
  <si>
    <t>Д.У. средствами пенсионных накоплений</t>
  </si>
  <si>
    <t xml:space="preserve">              наименование инвестиционного портфеля</t>
  </si>
  <si>
    <t xml:space="preserve">                                               </t>
  </si>
  <si>
    <t>Изменение стоимости чистых активов</t>
  </si>
  <si>
    <t xml:space="preserve">Код </t>
  </si>
  <si>
    <t xml:space="preserve">За  </t>
  </si>
  <si>
    <t>Накопительным</t>
  </si>
  <si>
    <t>строки</t>
  </si>
  <si>
    <t>отчетный</t>
  </si>
  <si>
    <t>итогом с начала года,руб</t>
  </si>
  <si>
    <t>квартал</t>
  </si>
  <si>
    <t xml:space="preserve">Стоимость чистых активов на начало отчетного периода </t>
  </si>
  <si>
    <t>Поступило    средств  пенсионных накоплений из  Пенсионного   фонда</t>
  </si>
  <si>
    <t xml:space="preserve">накоплений из  Пенсионного   фонда Российской Федерации  за  отчетный период     </t>
  </si>
  <si>
    <t>Получен доход  от   инвестирования</t>
  </si>
  <si>
    <t>средств пенсионных накоплений   за</t>
  </si>
  <si>
    <t xml:space="preserve">отчетный период, всего           </t>
  </si>
  <si>
    <t>Перечислено  средств    пенсионных</t>
  </si>
  <si>
    <t>накоплений  в   Пенсионный    фонд</t>
  </si>
  <si>
    <t>Российской Федерации за   отчетный</t>
  </si>
  <si>
    <t xml:space="preserve">период                           </t>
  </si>
  <si>
    <t>Удержано средств  для   возмещения</t>
  </si>
  <si>
    <t>необходимых расходов   управляющей</t>
  </si>
  <si>
    <t>компании по инвестированию средств</t>
  </si>
  <si>
    <t xml:space="preserve">пенсионных накоплений, всего     </t>
  </si>
  <si>
    <t>Удержано            вознаграждение</t>
  </si>
  <si>
    <t xml:space="preserve">управляющей компании &lt;*&gt;         </t>
  </si>
  <si>
    <t>Стоимость чистых активов на  конец</t>
  </si>
  <si>
    <t xml:space="preserve">отчетного периода                </t>
  </si>
  <si>
    <t>Подпись уполномоченного лица</t>
  </si>
  <si>
    <t>управляющей компании  директор  _________________ В.А. Коровин</t>
  </si>
  <si>
    <t>специализированного депозитария  _________________</t>
  </si>
  <si>
    <t>--------------------------------</t>
  </si>
  <si>
    <t>&lt;*&gt; Для отчета за 4 квартал.</t>
  </si>
  <si>
    <t xml:space="preserve">                         ФОРМА ОТЧЕТА N 3</t>
  </si>
  <si>
    <t xml:space="preserve">                О ДОХОДАХ ОТ ИНВЕСТИРОВАНИЯ СРЕДСТВ</t>
  </si>
  <si>
    <t xml:space="preserve">                       ПЕНСИОННЫХ НАКОПЛЕНИЙ</t>
  </si>
  <si>
    <t xml:space="preserve">        1. СТРУКТУРА ДОХОДОВ И РАСХОДОВ ПО ИНВЕСТИРОВАНИЮ</t>
  </si>
  <si>
    <t xml:space="preserve">                 СРЕДСТВ ПЕНСИОННЫХ НАКОПЛЕНИЙ</t>
  </si>
  <si>
    <t xml:space="preserve">Наименование показателей    </t>
  </si>
  <si>
    <t>итогом с на-</t>
  </si>
  <si>
    <t xml:space="preserve">чала года, руб   </t>
  </si>
  <si>
    <t>Доход от  инвестирования   средств</t>
  </si>
  <si>
    <t xml:space="preserve">В том числе:                     </t>
  </si>
  <si>
    <t>- финансовый    результат    от</t>
  </si>
  <si>
    <t xml:space="preserve">реализации активов            </t>
  </si>
  <si>
    <t>011</t>
  </si>
  <si>
    <t>- дивиденды и проценты  (доход)</t>
  </si>
  <si>
    <t xml:space="preserve">по ценным бумагам             </t>
  </si>
  <si>
    <t>012</t>
  </si>
  <si>
    <t>- проценты      (доход)      по</t>
  </si>
  <si>
    <t>013</t>
  </si>
  <si>
    <t>банковским     депозитам      и</t>
  </si>
  <si>
    <t>средствам на счетах в кредитных</t>
  </si>
  <si>
    <t xml:space="preserve">организациях                  </t>
  </si>
  <si>
    <t>- финансовый   результат     от</t>
  </si>
  <si>
    <t xml:space="preserve">переоценки активов            </t>
  </si>
  <si>
    <t>014</t>
  </si>
  <si>
    <t>- другие  виды    доходов    от</t>
  </si>
  <si>
    <t>операций   по    инвестированию</t>
  </si>
  <si>
    <t xml:space="preserve">средств пенсионных накоплений </t>
  </si>
  <si>
    <t>015</t>
  </si>
  <si>
    <t>020</t>
  </si>
  <si>
    <t xml:space="preserve">в том числе                   </t>
  </si>
  <si>
    <t>- оплата                  услуг</t>
  </si>
  <si>
    <t>021</t>
  </si>
  <si>
    <t>специализированного депозитария</t>
  </si>
  <si>
    <t>- оплата услуг профессиональных</t>
  </si>
  <si>
    <t>022</t>
  </si>
  <si>
    <t>участников рынка ценных   бумаг</t>
  </si>
  <si>
    <t>(брокеров,             дилеров,</t>
  </si>
  <si>
    <t xml:space="preserve">организаторов торговли и др.) </t>
  </si>
  <si>
    <t xml:space="preserve">- оплата услуг аудитора       </t>
  </si>
  <si>
    <t>023</t>
  </si>
  <si>
    <t>- расходы    на    обязательное</t>
  </si>
  <si>
    <t>024</t>
  </si>
  <si>
    <t xml:space="preserve">страхование                   </t>
  </si>
  <si>
    <t xml:space="preserve">- оплата прочих услуг         </t>
  </si>
  <si>
    <t>025</t>
  </si>
  <si>
    <t>Вознаграждение         управляющей</t>
  </si>
  <si>
    <t>030</t>
  </si>
  <si>
    <t xml:space="preserve">компании &lt;*&gt;                     </t>
  </si>
  <si>
    <t xml:space="preserve">    --------------------------------</t>
  </si>
  <si>
    <t xml:space="preserve">    &lt;*&gt; Указывается в отчете за 4 квартал.</t>
  </si>
  <si>
    <t xml:space="preserve">  2. ПОКАЗАТЕЛИ ВЕЛИЧИН РАСХОДОВ И ВОЗНАГРАЖДЕНИЯ</t>
  </si>
  <si>
    <t xml:space="preserve">Наименование показателя       </t>
  </si>
  <si>
    <t>Код стр.</t>
  </si>
  <si>
    <t>Накопительным итогом с начала года</t>
  </si>
  <si>
    <t xml:space="preserve">1                </t>
  </si>
  <si>
    <t>2</t>
  </si>
  <si>
    <t xml:space="preserve">3        </t>
  </si>
  <si>
    <t>Средняя стоимость чистых активов,  без</t>
  </si>
  <si>
    <t>010</t>
  </si>
  <si>
    <t>учета вновь переданных средств   (руб.)</t>
  </si>
  <si>
    <t xml:space="preserve">Сумма вновь переданных средств   (руб.) итого    </t>
  </si>
  <si>
    <t xml:space="preserve">в том числе переданные:           </t>
  </si>
  <si>
    <t xml:space="preserve">в январе                          </t>
  </si>
  <si>
    <t xml:space="preserve">в феврале                         </t>
  </si>
  <si>
    <t xml:space="preserve">в марте                            </t>
  </si>
  <si>
    <t xml:space="preserve">в апреле                          </t>
  </si>
  <si>
    <t xml:space="preserve">в мае                             </t>
  </si>
  <si>
    <t xml:space="preserve">в июне                            </t>
  </si>
  <si>
    <t xml:space="preserve">в июле                            </t>
  </si>
  <si>
    <t xml:space="preserve">в августе                         </t>
  </si>
  <si>
    <t xml:space="preserve">в сентябре                        </t>
  </si>
  <si>
    <t xml:space="preserve">в октябре                         </t>
  </si>
  <si>
    <t xml:space="preserve">в ноябре                          </t>
  </si>
  <si>
    <t xml:space="preserve">в декабре                         </t>
  </si>
  <si>
    <t xml:space="preserve">Предельный размер необходимых расходов управляющей компании по инвестированию средств пенсионных  накоплений   (руб.)   </t>
  </si>
  <si>
    <t>Фактически     понесенные      расходы</t>
  </si>
  <si>
    <t>управляющей компании по инвестированию средств пенсионных  накоплений   (руб.)</t>
  </si>
  <si>
    <t>040</t>
  </si>
  <si>
    <t xml:space="preserve">Экономия/перерасход   по    возмещению необходимых    расходов    управляющей компании (строки 030 - 040)  </t>
  </si>
  <si>
    <t>050</t>
  </si>
  <si>
    <t>Предельный  размер    оплаты    услуг,</t>
  </si>
  <si>
    <t>оказываемых         специализированным</t>
  </si>
  <si>
    <t>060</t>
  </si>
  <si>
    <t xml:space="preserve">депозитарием ( руб.)             </t>
  </si>
  <si>
    <t>Фактическая стоимость  предоставленных услуг специализированным  депозитарием</t>
  </si>
  <si>
    <t>070</t>
  </si>
  <si>
    <t xml:space="preserve">( руб.)                          </t>
  </si>
  <si>
    <t>Экономия/перерасход по  оплате   услуг</t>
  </si>
  <si>
    <t xml:space="preserve">специализированного        депозитария(строки 060 - 070) </t>
  </si>
  <si>
    <t>080</t>
  </si>
  <si>
    <t>Доход  от    инвестирования    средств</t>
  </si>
  <si>
    <t xml:space="preserve">пенсионных накоплений,   всего   (руб.) </t>
  </si>
  <si>
    <t>090</t>
  </si>
  <si>
    <t>в  процентах    от    среднегодовой</t>
  </si>
  <si>
    <t xml:space="preserve">стоимости чистых активов          </t>
  </si>
  <si>
    <t xml:space="preserve">Вознаграждение  управляющей   компании(руб.) &lt;*&gt;       </t>
  </si>
  <si>
    <t xml:space="preserve">в  процентах    к    доходу      от инвестирования средств   пенсионных накоплений  </t>
  </si>
  <si>
    <t>управляющей компании директор        _________________  В.А. Коровин</t>
  </si>
  <si>
    <t>специализированного депозитария       _________________</t>
  </si>
  <si>
    <t>-</t>
  </si>
  <si>
    <r>
      <t xml:space="preserve">                       за _1</t>
    </r>
    <r>
      <rPr>
        <u val="single"/>
        <sz val="9"/>
        <rFont val="Courier New"/>
        <family val="3"/>
      </rPr>
      <t>_</t>
    </r>
    <r>
      <rPr>
        <sz val="9"/>
        <rFont val="Courier New"/>
        <family val="3"/>
      </rPr>
      <t xml:space="preserve"> квартал _</t>
    </r>
    <r>
      <rPr>
        <u val="single"/>
        <sz val="9"/>
        <rFont val="Courier New"/>
        <family val="3"/>
      </rPr>
      <t>2006___</t>
    </r>
    <r>
      <rPr>
        <sz val="9"/>
        <rFont val="Courier New"/>
        <family val="3"/>
      </rPr>
      <t xml:space="preserve">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</si>
</sst>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&quot;г.&quot;"/>
    <numFmt numFmtId="177" formatCode="#,##0.00\ _р_."/>
    <numFmt numFmtId="178" formatCode="#,##0.0000\ _р_."/>
    <numFmt numFmtId="179" formatCode="#,##0.00_р_."/>
    <numFmt numFmtId="180" formatCode="[$-FC19]d\ mmmm\ yyyy\ &quot;г.&quot;"/>
    <numFmt numFmtId="181" formatCode="#,##0.00&quot;р.&quot;"/>
    <numFmt numFmtId="182" formatCode="#,##0.0000&quot;р.&quot;"/>
    <numFmt numFmtId="183" formatCode="_-* #,##0.0000_р_._-;\-* #,##0.0000_р_._-;_-* &quot;-&quot;????_р_._-;_-@_-"/>
    <numFmt numFmtId="184" formatCode="0.0000%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u val="single"/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9"/>
      <name val="Arial"/>
      <family val="2"/>
    </font>
    <font>
      <sz val="9"/>
      <color indexed="10"/>
      <name val="Arial Cyr"/>
      <family val="0"/>
    </font>
    <font>
      <sz val="10"/>
      <name val="Courier New"/>
      <family val="3"/>
    </font>
    <font>
      <sz val="10"/>
      <color indexed="10"/>
      <name val="Arial Cyr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82" fontId="5" fillId="2" borderId="0" xfId="0" applyNumberFormat="1" applyFont="1" applyFill="1" applyAlignment="1">
      <alignment/>
    </xf>
    <xf numFmtId="181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177" fontId="10" fillId="2" borderId="7" xfId="0" applyNumberFormat="1" applyFont="1" applyFill="1" applyBorder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2" fontId="1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179" fontId="10" fillId="2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/>
    </xf>
    <xf numFmtId="0" fontId="10" fillId="2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center" vertical="center" wrapText="1"/>
    </xf>
    <xf numFmtId="179" fontId="10" fillId="2" borderId="7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13" fillId="2" borderId="0" xfId="0" applyFont="1" applyFill="1" applyAlignment="1">
      <alignment/>
    </xf>
    <xf numFmtId="49" fontId="10" fillId="2" borderId="6" xfId="0" applyNumberFormat="1" applyFont="1" applyFill="1" applyBorder="1" applyAlignment="1">
      <alignment horizontal="center" vertical="center" wrapText="1"/>
    </xf>
    <xf numFmtId="179" fontId="5" fillId="2" borderId="0" xfId="0" applyNumberFormat="1" applyFont="1" applyFill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5" fillId="2" borderId="5" xfId="0" applyFont="1" applyFill="1" applyBorder="1" applyAlignment="1">
      <alignment/>
    </xf>
    <xf numFmtId="0" fontId="10" fillId="2" borderId="1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10" fontId="10" fillId="2" borderId="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/>
    </xf>
    <xf numFmtId="10" fontId="10" fillId="2" borderId="1" xfId="0" applyNumberFormat="1" applyFont="1" applyFill="1" applyBorder="1" applyAlignment="1">
      <alignment horizontal="center" vertical="center" wrapText="1"/>
    </xf>
    <xf numFmtId="10" fontId="10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179" fontId="10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77" fontId="10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79" fontId="10" fillId="2" borderId="4" xfId="0" applyNumberFormat="1" applyFont="1" applyFill="1" applyBorder="1" applyAlignment="1">
      <alignment horizontal="center"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179" fontId="10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0" fontId="10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SheetLayoutView="100" workbookViewId="0" topLeftCell="A1">
      <selection activeCell="F148" sqref="F148"/>
    </sheetView>
  </sheetViews>
  <sheetFormatPr defaultColWidth="9.00390625" defaultRowHeight="12.75"/>
  <cols>
    <col min="1" max="1" width="5.00390625" style="0" customWidth="1"/>
    <col min="2" max="2" width="1.00390625" style="0" customWidth="1"/>
    <col min="3" max="3" width="35.625" style="0" customWidth="1"/>
    <col min="4" max="4" width="12.875" style="0" customWidth="1"/>
    <col min="5" max="5" width="27.125" style="38" customWidth="1"/>
    <col min="6" max="7" width="15.375" style="38" customWidth="1"/>
    <col min="8" max="22" width="9.125" style="1" customWidth="1"/>
  </cols>
  <sheetData>
    <row r="1" spans="5:7" s="1" customFormat="1" ht="12.75">
      <c r="E1" s="2"/>
      <c r="F1" s="2"/>
      <c r="G1" s="2"/>
    </row>
    <row r="2" spans="5:7" s="1" customFormat="1" ht="12.75">
      <c r="E2" s="2"/>
      <c r="F2" s="2"/>
      <c r="G2" s="2"/>
    </row>
    <row r="3" spans="5:7" s="1" customFormat="1" ht="12.75">
      <c r="E3" s="2"/>
      <c r="F3" s="2"/>
      <c r="G3" s="2"/>
    </row>
    <row r="4" spans="3:7" s="1" customFormat="1" ht="12.75">
      <c r="C4" s="3" t="s">
        <v>0</v>
      </c>
      <c r="D4" s="4"/>
      <c r="E4" s="4"/>
      <c r="F4" s="5"/>
      <c r="G4" s="4"/>
    </row>
    <row r="5" spans="3:7" s="1" customFormat="1" ht="12.75">
      <c r="C5" s="3" t="s">
        <v>1</v>
      </c>
      <c r="D5" s="4"/>
      <c r="E5" s="4"/>
      <c r="F5" s="6"/>
      <c r="G5" s="4"/>
    </row>
    <row r="6" spans="3:7" s="1" customFormat="1" ht="12.75">
      <c r="C6" s="3" t="s">
        <v>141</v>
      </c>
      <c r="D6" s="4"/>
      <c r="E6" s="4"/>
      <c r="F6" s="6"/>
      <c r="G6" s="4"/>
    </row>
    <row r="7" spans="3:7" s="1" customFormat="1" ht="13.5">
      <c r="C7" s="91" t="s">
        <v>2</v>
      </c>
      <c r="D7" s="92"/>
      <c r="E7" s="92"/>
      <c r="F7" s="6"/>
      <c r="G7" s="4"/>
    </row>
    <row r="8" spans="3:7" s="1" customFormat="1" ht="12.75">
      <c r="C8" s="3" t="s">
        <v>3</v>
      </c>
      <c r="D8" s="4"/>
      <c r="E8" s="4"/>
      <c r="F8" s="6"/>
      <c r="G8" s="4"/>
    </row>
    <row r="9" spans="3:7" s="1" customFormat="1" ht="12.75">
      <c r="C9" s="93">
        <v>7444036805</v>
      </c>
      <c r="D9" s="94"/>
      <c r="E9" s="94"/>
      <c r="F9" s="6"/>
      <c r="G9" s="4"/>
    </row>
    <row r="10" spans="3:7" s="1" customFormat="1" ht="12.75">
      <c r="C10" s="3" t="s">
        <v>4</v>
      </c>
      <c r="D10" s="4"/>
      <c r="E10" s="4"/>
      <c r="F10" s="8"/>
      <c r="G10" s="4"/>
    </row>
    <row r="11" spans="3:7" s="1" customFormat="1" ht="12.75">
      <c r="C11" s="93" t="s">
        <v>5</v>
      </c>
      <c r="D11" s="95"/>
      <c r="E11" s="95"/>
      <c r="F11" s="8"/>
      <c r="G11" s="4"/>
    </row>
    <row r="12" spans="3:7" s="1" customFormat="1" ht="12.75">
      <c r="C12" s="3" t="s">
        <v>6</v>
      </c>
      <c r="D12" s="4"/>
      <c r="E12" s="4"/>
      <c r="F12" s="8"/>
      <c r="G12" s="4"/>
    </row>
    <row r="13" spans="3:7" s="1" customFormat="1" ht="13.5">
      <c r="C13" s="91" t="s">
        <v>7</v>
      </c>
      <c r="D13" s="96"/>
      <c r="E13" s="96"/>
      <c r="F13" s="8"/>
      <c r="G13" s="4"/>
    </row>
    <row r="14" spans="3:7" s="1" customFormat="1" ht="10.5" customHeight="1">
      <c r="C14" s="3" t="s">
        <v>8</v>
      </c>
      <c r="D14" s="4"/>
      <c r="E14" s="4"/>
      <c r="F14" s="4"/>
      <c r="G14" s="4"/>
    </row>
    <row r="15" spans="3:7" s="1" customFormat="1" ht="13.5" thickBot="1">
      <c r="C15" s="3" t="s">
        <v>9</v>
      </c>
      <c r="D15" s="4"/>
      <c r="E15" s="4"/>
      <c r="F15" s="4"/>
      <c r="G15" s="4"/>
    </row>
    <row r="16" spans="3:7" s="1" customFormat="1" ht="12.75">
      <c r="C16" s="76" t="s">
        <v>10</v>
      </c>
      <c r="D16" s="10" t="s">
        <v>11</v>
      </c>
      <c r="E16" s="10" t="s">
        <v>12</v>
      </c>
      <c r="F16" s="10" t="s">
        <v>13</v>
      </c>
      <c r="G16" s="11"/>
    </row>
    <row r="17" spans="3:7" s="1" customFormat="1" ht="24">
      <c r="C17" s="77"/>
      <c r="D17" s="13" t="s">
        <v>14</v>
      </c>
      <c r="E17" s="13" t="s">
        <v>15</v>
      </c>
      <c r="F17" s="13" t="s">
        <v>16</v>
      </c>
      <c r="G17" s="11"/>
    </row>
    <row r="18" spans="3:7" s="1" customFormat="1" ht="13.5" thickBot="1">
      <c r="C18" s="78"/>
      <c r="D18" s="15"/>
      <c r="E18" s="16" t="s">
        <v>17</v>
      </c>
      <c r="F18" s="17"/>
      <c r="G18" s="18"/>
    </row>
    <row r="19" spans="3:7" s="1" customFormat="1" ht="13.5" thickBot="1">
      <c r="C19" s="14">
        <v>1</v>
      </c>
      <c r="D19" s="17">
        <v>2</v>
      </c>
      <c r="E19" s="17">
        <v>3</v>
      </c>
      <c r="F19" s="17">
        <v>4</v>
      </c>
      <c r="G19" s="18"/>
    </row>
    <row r="20" spans="3:7" s="1" customFormat="1" ht="24.75" thickBot="1">
      <c r="C20" s="19" t="s">
        <v>18</v>
      </c>
      <c r="D20" s="20">
        <v>10</v>
      </c>
      <c r="E20" s="21">
        <v>486481807.34</v>
      </c>
      <c r="F20" s="21">
        <v>486481807.34</v>
      </c>
      <c r="G20" s="22"/>
    </row>
    <row r="21" spans="3:7" s="1" customFormat="1" ht="12.75" customHeight="1">
      <c r="C21" s="9" t="s">
        <v>19</v>
      </c>
      <c r="D21" s="23"/>
      <c r="E21" s="79">
        <f>559880.56+28513811.63</f>
        <v>29073692.189999998</v>
      </c>
      <c r="F21" s="79">
        <f>E21</f>
        <v>29073692.189999998</v>
      </c>
      <c r="G21" s="22"/>
    </row>
    <row r="22" spans="3:7" s="1" customFormat="1" ht="36.75" thickBot="1">
      <c r="C22" s="14" t="s">
        <v>20</v>
      </c>
      <c r="D22" s="24">
        <v>20</v>
      </c>
      <c r="E22" s="80"/>
      <c r="F22" s="80"/>
      <c r="G22" s="22"/>
    </row>
    <row r="23" spans="3:7" s="1" customFormat="1" ht="12.75">
      <c r="C23" s="12" t="s">
        <v>21</v>
      </c>
      <c r="D23" s="25"/>
      <c r="E23" s="83">
        <f>E69</f>
        <v>12333668.96</v>
      </c>
      <c r="F23" s="79">
        <f>F69</f>
        <v>12333668.96</v>
      </c>
      <c r="G23" s="22"/>
    </row>
    <row r="24" spans="3:7" s="1" customFormat="1" ht="12.75">
      <c r="C24" s="12" t="s">
        <v>22</v>
      </c>
      <c r="D24" s="26">
        <v>30</v>
      </c>
      <c r="E24" s="83"/>
      <c r="F24" s="83"/>
      <c r="G24" s="22"/>
    </row>
    <row r="25" spans="3:7" s="1" customFormat="1" ht="13.5" thickBot="1">
      <c r="C25" s="14" t="s">
        <v>23</v>
      </c>
      <c r="D25" s="17"/>
      <c r="E25" s="80"/>
      <c r="F25" s="80"/>
      <c r="G25" s="22"/>
    </row>
    <row r="26" spans="3:7" s="1" customFormat="1" ht="15.75" customHeight="1">
      <c r="C26" s="12" t="s">
        <v>24</v>
      </c>
      <c r="D26" s="84">
        <v>40</v>
      </c>
      <c r="E26" s="79">
        <v>15555051.44</v>
      </c>
      <c r="F26" s="79">
        <f>E26</f>
        <v>15555051.44</v>
      </c>
      <c r="G26" s="22"/>
    </row>
    <row r="27" spans="3:7" s="1" customFormat="1" ht="13.5" customHeight="1">
      <c r="C27" s="12" t="s">
        <v>25</v>
      </c>
      <c r="D27" s="85"/>
      <c r="E27" s="83"/>
      <c r="F27" s="83"/>
      <c r="G27" s="22"/>
    </row>
    <row r="28" spans="3:7" s="1" customFormat="1" ht="12" customHeight="1">
      <c r="C28" s="12" t="s">
        <v>26</v>
      </c>
      <c r="D28" s="85"/>
      <c r="E28" s="83"/>
      <c r="F28" s="83"/>
      <c r="G28" s="22"/>
    </row>
    <row r="29" spans="3:7" s="1" customFormat="1" ht="13.5" thickBot="1">
      <c r="C29" s="14" t="s">
        <v>27</v>
      </c>
      <c r="D29" s="86"/>
      <c r="E29" s="80"/>
      <c r="F29" s="80"/>
      <c r="G29" s="22"/>
    </row>
    <row r="30" spans="3:7" s="1" customFormat="1" ht="12.75">
      <c r="C30" s="12" t="s">
        <v>28</v>
      </c>
      <c r="D30" s="87">
        <v>50</v>
      </c>
      <c r="E30" s="79">
        <f>E85</f>
        <v>740239.64</v>
      </c>
      <c r="F30" s="79">
        <f>F85</f>
        <v>740239.64</v>
      </c>
      <c r="G30" s="22"/>
    </row>
    <row r="31" spans="3:7" s="1" customFormat="1" ht="12.75">
      <c r="C31" s="12" t="s">
        <v>29</v>
      </c>
      <c r="D31" s="85"/>
      <c r="E31" s="83"/>
      <c r="F31" s="83"/>
      <c r="G31" s="22"/>
    </row>
    <row r="32" spans="3:7" s="1" customFormat="1" ht="15" customHeight="1">
      <c r="C32" s="12" t="s">
        <v>30</v>
      </c>
      <c r="D32" s="85"/>
      <c r="E32" s="83"/>
      <c r="F32" s="83"/>
      <c r="G32" s="22"/>
    </row>
    <row r="33" spans="3:7" s="1" customFormat="1" ht="13.5" customHeight="1" thickBot="1">
      <c r="C33" s="14" t="s">
        <v>31</v>
      </c>
      <c r="D33" s="86"/>
      <c r="E33" s="80"/>
      <c r="F33" s="80"/>
      <c r="G33" s="22"/>
    </row>
    <row r="34" spans="3:7" s="1" customFormat="1" ht="12.75">
      <c r="C34" s="12" t="s">
        <v>32</v>
      </c>
      <c r="D34" s="81">
        <v>60</v>
      </c>
      <c r="E34" s="79">
        <v>0</v>
      </c>
      <c r="F34" s="79">
        <v>0</v>
      </c>
      <c r="G34" s="22"/>
    </row>
    <row r="35" spans="3:7" s="1" customFormat="1" ht="18" customHeight="1" thickBot="1">
      <c r="C35" s="14" t="s">
        <v>33</v>
      </c>
      <c r="D35" s="82"/>
      <c r="E35" s="80"/>
      <c r="F35" s="80"/>
      <c r="G35" s="22"/>
    </row>
    <row r="36" spans="3:7" s="1" customFormat="1" ht="12.75">
      <c r="C36" s="12" t="s">
        <v>34</v>
      </c>
      <c r="D36" s="81">
        <v>70</v>
      </c>
      <c r="E36" s="79">
        <f>E20+E23-E30+E21-E34-E26</f>
        <v>511593877.40999997</v>
      </c>
      <c r="F36" s="79">
        <f>F20+F23-F30+F21-F34-F26</f>
        <v>511593877.40999997</v>
      </c>
      <c r="G36" s="22"/>
    </row>
    <row r="37" spans="3:7" s="1" customFormat="1" ht="12" customHeight="1" thickBot="1">
      <c r="C37" s="14" t="s">
        <v>35</v>
      </c>
      <c r="D37" s="82"/>
      <c r="E37" s="80"/>
      <c r="F37" s="80"/>
      <c r="G37" s="22"/>
    </row>
    <row r="38" spans="3:7" ht="12.75">
      <c r="C38" s="27"/>
      <c r="D38" s="28"/>
      <c r="E38" s="29"/>
      <c r="F38" s="30"/>
      <c r="G38" s="30"/>
    </row>
    <row r="39" spans="3:7" ht="12.75">
      <c r="C39" s="31" t="s">
        <v>36</v>
      </c>
      <c r="D39" s="28"/>
      <c r="E39" s="32"/>
      <c r="F39" s="30"/>
      <c r="G39" s="30"/>
    </row>
    <row r="40" spans="3:7" ht="12.75">
      <c r="C40" s="31" t="s">
        <v>37</v>
      </c>
      <c r="D40" s="28"/>
      <c r="E40" s="28"/>
      <c r="F40" s="75"/>
      <c r="G40" s="34"/>
    </row>
    <row r="41" spans="3:7" ht="96" customHeight="1">
      <c r="C41" s="31"/>
      <c r="D41" s="28"/>
      <c r="E41" s="28"/>
      <c r="F41" s="75"/>
      <c r="G41" s="35"/>
    </row>
    <row r="42" spans="3:7" ht="12.75">
      <c r="C42" s="31" t="s">
        <v>36</v>
      </c>
      <c r="D42" s="28"/>
      <c r="E42" s="30"/>
      <c r="F42" s="30"/>
      <c r="G42" s="30"/>
    </row>
    <row r="43" spans="3:7" ht="12.75">
      <c r="C43" s="31" t="s">
        <v>38</v>
      </c>
      <c r="D43" s="28"/>
      <c r="E43" s="28"/>
      <c r="F43" s="28"/>
      <c r="G43" s="28"/>
    </row>
    <row r="44" spans="3:7" ht="12.75">
      <c r="C44" s="27"/>
      <c r="D44" s="28"/>
      <c r="E44" s="28"/>
      <c r="F44" s="28"/>
      <c r="G44" s="28"/>
    </row>
    <row r="45" spans="3:7" ht="12.75" customHeight="1">
      <c r="C45" s="27" t="s">
        <v>39</v>
      </c>
      <c r="D45" s="28"/>
      <c r="E45" s="28"/>
      <c r="F45" s="28"/>
      <c r="G45" s="28"/>
    </row>
    <row r="46" spans="3:7" ht="16.5" customHeight="1">
      <c r="C46" s="36" t="s">
        <v>40</v>
      </c>
      <c r="D46" s="28"/>
      <c r="E46" s="28"/>
      <c r="F46" s="30"/>
      <c r="G46" s="28"/>
    </row>
    <row r="47" spans="3:7" ht="12.75">
      <c r="C47" s="27"/>
      <c r="D47" s="28"/>
      <c r="E47" s="28"/>
      <c r="F47" s="28"/>
      <c r="G47" s="28"/>
    </row>
    <row r="48" ht="13.5">
      <c r="C48" s="37"/>
    </row>
    <row r="49" spans="3:7" ht="12.75">
      <c r="C49" s="31" t="s">
        <v>41</v>
      </c>
      <c r="D49" s="28"/>
      <c r="E49" s="28"/>
      <c r="F49" s="28"/>
      <c r="G49" s="28"/>
    </row>
    <row r="50" spans="3:7" ht="12.75">
      <c r="C50" s="31" t="s">
        <v>42</v>
      </c>
      <c r="D50" s="28"/>
      <c r="E50" s="28"/>
      <c r="F50" s="28"/>
      <c r="G50" s="28"/>
    </row>
    <row r="51" spans="3:7" ht="12.75">
      <c r="C51" s="31" t="s">
        <v>43</v>
      </c>
      <c r="D51" s="28"/>
      <c r="E51" s="28"/>
      <c r="F51" s="28"/>
      <c r="G51" s="28"/>
    </row>
    <row r="52" spans="3:7" ht="12.75">
      <c r="C52" s="31" t="s">
        <v>141</v>
      </c>
      <c r="D52" s="28"/>
      <c r="E52" s="28"/>
      <c r="F52" s="28"/>
      <c r="G52" s="28"/>
    </row>
    <row r="53" spans="3:7" ht="13.5">
      <c r="C53" s="69" t="s">
        <v>2</v>
      </c>
      <c r="D53" s="70"/>
      <c r="E53" s="70"/>
      <c r="F53" s="28"/>
      <c r="G53" s="28"/>
    </row>
    <row r="54" spans="3:7" ht="12.75">
      <c r="C54" s="31" t="s">
        <v>3</v>
      </c>
      <c r="D54" s="28"/>
      <c r="E54" s="28"/>
      <c r="F54" s="28"/>
      <c r="G54" s="28"/>
    </row>
    <row r="55" spans="3:7" ht="12.75">
      <c r="C55" s="71">
        <v>7444036805</v>
      </c>
      <c r="D55" s="72"/>
      <c r="E55" s="72"/>
      <c r="F55" s="28"/>
      <c r="G55" s="28"/>
    </row>
    <row r="56" spans="3:7" ht="12.75">
      <c r="C56" s="31" t="s">
        <v>4</v>
      </c>
      <c r="D56" s="28"/>
      <c r="E56" s="28"/>
      <c r="F56" s="28"/>
      <c r="G56" s="28"/>
    </row>
    <row r="57" spans="3:7" ht="12.75">
      <c r="C57" s="71" t="s">
        <v>5</v>
      </c>
      <c r="D57" s="73"/>
      <c r="E57" s="73"/>
      <c r="F57" s="28"/>
      <c r="G57" s="28"/>
    </row>
    <row r="58" spans="3:7" ht="12.75">
      <c r="C58" s="31" t="s">
        <v>6</v>
      </c>
      <c r="D58" s="28"/>
      <c r="E58" s="28"/>
      <c r="F58" s="28"/>
      <c r="G58" s="28"/>
    </row>
    <row r="59" spans="3:7" ht="13.5">
      <c r="C59" s="69" t="s">
        <v>7</v>
      </c>
      <c r="D59" s="74"/>
      <c r="E59" s="74"/>
      <c r="F59" s="28"/>
      <c r="G59" s="28"/>
    </row>
    <row r="60" spans="3:7" ht="12.75">
      <c r="C60" s="31" t="s">
        <v>8</v>
      </c>
      <c r="D60" s="28"/>
      <c r="E60" s="28"/>
      <c r="F60" s="28"/>
      <c r="G60" s="28"/>
    </row>
    <row r="61" spans="3:7" ht="12.75">
      <c r="C61" s="31"/>
      <c r="D61" s="28"/>
      <c r="E61" s="28"/>
      <c r="F61" s="28"/>
      <c r="G61" s="28"/>
    </row>
    <row r="62" spans="3:7" ht="12.75">
      <c r="C62" s="31" t="s">
        <v>44</v>
      </c>
      <c r="D62" s="28"/>
      <c r="E62" s="28"/>
      <c r="F62" s="30"/>
      <c r="G62" s="30"/>
    </row>
    <row r="63" spans="3:7" ht="12.75">
      <c r="C63" s="31" t="s">
        <v>45</v>
      </c>
      <c r="D63" s="28"/>
      <c r="E63" s="28"/>
      <c r="F63" s="30"/>
      <c r="G63" s="30"/>
    </row>
    <row r="64" spans="3:7" ht="13.5" thickBot="1">
      <c r="C64" s="27"/>
      <c r="D64" s="28"/>
      <c r="E64" s="28"/>
      <c r="F64" s="28"/>
      <c r="G64" s="28"/>
    </row>
    <row r="65" spans="3:7" s="1" customFormat="1" ht="12.75">
      <c r="C65" s="76" t="s">
        <v>46</v>
      </c>
      <c r="D65" s="10" t="s">
        <v>11</v>
      </c>
      <c r="E65" s="10" t="s">
        <v>12</v>
      </c>
      <c r="F65" s="10" t="s">
        <v>13</v>
      </c>
      <c r="G65" s="11"/>
    </row>
    <row r="66" spans="3:7" s="1" customFormat="1" ht="12.75">
      <c r="C66" s="77"/>
      <c r="D66" s="13" t="s">
        <v>14</v>
      </c>
      <c r="E66" s="13" t="s">
        <v>15</v>
      </c>
      <c r="F66" s="13" t="s">
        <v>47</v>
      </c>
      <c r="G66" s="11"/>
    </row>
    <row r="67" spans="3:7" s="1" customFormat="1" ht="13.5" thickBot="1">
      <c r="C67" s="78"/>
      <c r="D67" s="15"/>
      <c r="E67" s="16" t="s">
        <v>17</v>
      </c>
      <c r="F67" s="16" t="s">
        <v>48</v>
      </c>
      <c r="G67" s="11"/>
    </row>
    <row r="68" spans="3:7" s="1" customFormat="1" ht="13.5" thickBot="1">
      <c r="C68" s="14">
        <v>1</v>
      </c>
      <c r="D68" s="17">
        <v>2</v>
      </c>
      <c r="E68" s="17">
        <v>3</v>
      </c>
      <c r="F68" s="17">
        <v>4</v>
      </c>
      <c r="G68" s="18"/>
    </row>
    <row r="69" spans="3:7" s="1" customFormat="1" ht="12.75">
      <c r="C69" s="12" t="s">
        <v>49</v>
      </c>
      <c r="D69" s="39"/>
      <c r="E69" s="88">
        <f>E72+E74+E76+E80+E82</f>
        <v>12333668.96</v>
      </c>
      <c r="F69" s="88">
        <f>F72+F74+F76+F80+F82</f>
        <v>12333668.96</v>
      </c>
      <c r="G69" s="33"/>
    </row>
    <row r="70" spans="3:7" s="1" customFormat="1" ht="13.5" thickBot="1">
      <c r="C70" s="14" t="s">
        <v>31</v>
      </c>
      <c r="D70" s="41">
        <v>10</v>
      </c>
      <c r="E70" s="89"/>
      <c r="F70" s="89"/>
      <c r="G70" s="33"/>
    </row>
    <row r="71" spans="3:7" s="1" customFormat="1" ht="13.5" thickBot="1">
      <c r="C71" s="14" t="s">
        <v>50</v>
      </c>
      <c r="D71" s="41"/>
      <c r="E71" s="43"/>
      <c r="F71" s="43"/>
      <c r="G71" s="33"/>
    </row>
    <row r="72" spans="3:7" s="1" customFormat="1" ht="12.75">
      <c r="C72" s="12" t="s">
        <v>51</v>
      </c>
      <c r="D72" s="39"/>
      <c r="E72" s="88">
        <f>-139271.2-501372.13+3852238-144575.9</f>
        <v>3067018.77</v>
      </c>
      <c r="F72" s="88">
        <f>E72</f>
        <v>3067018.77</v>
      </c>
      <c r="G72" s="33"/>
    </row>
    <row r="73" spans="3:7" s="1" customFormat="1" ht="13.5" thickBot="1">
      <c r="C73" s="14" t="s">
        <v>52</v>
      </c>
      <c r="D73" s="41" t="s">
        <v>53</v>
      </c>
      <c r="E73" s="89"/>
      <c r="F73" s="89"/>
      <c r="G73" s="33"/>
    </row>
    <row r="74" spans="3:7" s="1" customFormat="1" ht="12.75">
      <c r="C74" s="12" t="s">
        <v>54</v>
      </c>
      <c r="D74" s="39"/>
      <c r="E74" s="40">
        <f>1697446+1090630.4+138632+6925.31</f>
        <v>2933633.71</v>
      </c>
      <c r="F74" s="88">
        <f>E74</f>
        <v>2933633.71</v>
      </c>
      <c r="G74" s="33"/>
    </row>
    <row r="75" spans="3:7" s="1" customFormat="1" ht="13.5" thickBot="1">
      <c r="C75" s="14" t="s">
        <v>55</v>
      </c>
      <c r="D75" s="41" t="s">
        <v>56</v>
      </c>
      <c r="E75" s="42"/>
      <c r="F75" s="89"/>
      <c r="G75" s="33"/>
    </row>
    <row r="76" spans="3:7" s="1" customFormat="1" ht="12.75">
      <c r="C76" s="12" t="s">
        <v>57</v>
      </c>
      <c r="D76" s="87" t="s">
        <v>58</v>
      </c>
      <c r="E76" s="88">
        <v>349041.1</v>
      </c>
      <c r="F76" s="88">
        <f>E76</f>
        <v>349041.1</v>
      </c>
      <c r="G76" s="33"/>
    </row>
    <row r="77" spans="3:7" s="1" customFormat="1" ht="12.75">
      <c r="C77" s="12" t="s">
        <v>59</v>
      </c>
      <c r="D77" s="85"/>
      <c r="E77" s="90"/>
      <c r="F77" s="90"/>
      <c r="G77" s="33"/>
    </row>
    <row r="78" spans="3:7" s="1" customFormat="1" ht="12.75">
      <c r="C78" s="12" t="s">
        <v>60</v>
      </c>
      <c r="D78" s="85"/>
      <c r="E78" s="90"/>
      <c r="F78" s="90"/>
      <c r="G78" s="33"/>
    </row>
    <row r="79" spans="3:7" s="1" customFormat="1" ht="13.5" thickBot="1">
      <c r="C79" s="14" t="s">
        <v>61</v>
      </c>
      <c r="D79" s="86"/>
      <c r="E79" s="89"/>
      <c r="F79" s="89"/>
      <c r="G79" s="33"/>
    </row>
    <row r="80" spans="3:7" s="1" customFormat="1" ht="12.75">
      <c r="C80" s="12" t="s">
        <v>62</v>
      </c>
      <c r="D80" s="39"/>
      <c r="E80" s="88">
        <f>1926803+2190043.61+2356785.8-12459.16-477197.87</f>
        <v>5983975.38</v>
      </c>
      <c r="F80" s="88">
        <f>E80</f>
        <v>5983975.38</v>
      </c>
      <c r="G80" s="33"/>
    </row>
    <row r="81" spans="3:7" s="1" customFormat="1" ht="13.5" thickBot="1">
      <c r="C81" s="14" t="s">
        <v>63</v>
      </c>
      <c r="D81" s="41" t="s">
        <v>64</v>
      </c>
      <c r="E81" s="89"/>
      <c r="F81" s="89"/>
      <c r="G81" s="33"/>
    </row>
    <row r="82" spans="3:7" s="1" customFormat="1" ht="12.75">
      <c r="C82" s="12" t="s">
        <v>65</v>
      </c>
      <c r="D82" s="39"/>
      <c r="E82" s="88">
        <v>0</v>
      </c>
      <c r="F82" s="88">
        <v>0</v>
      </c>
      <c r="G82" s="33"/>
    </row>
    <row r="83" spans="3:7" s="1" customFormat="1" ht="12.75">
      <c r="C83" s="12" t="s">
        <v>66</v>
      </c>
      <c r="D83" s="39"/>
      <c r="E83" s="90"/>
      <c r="F83" s="90"/>
      <c r="G83" s="33"/>
    </row>
    <row r="84" spans="3:7" s="1" customFormat="1" ht="13.5" thickBot="1">
      <c r="C84" s="14" t="s">
        <v>67</v>
      </c>
      <c r="D84" s="41" t="s">
        <v>68</v>
      </c>
      <c r="E84" s="89"/>
      <c r="F84" s="89"/>
      <c r="G84" s="33"/>
    </row>
    <row r="85" spans="3:7" s="1" customFormat="1" ht="12.75">
      <c r="C85" s="12" t="s">
        <v>28</v>
      </c>
      <c r="D85" s="87" t="s">
        <v>69</v>
      </c>
      <c r="E85" s="88">
        <f>SUM(E90:E99)</f>
        <v>740239.64</v>
      </c>
      <c r="F85" s="88">
        <f>SUM(F90:F99)</f>
        <v>740239.64</v>
      </c>
      <c r="G85" s="33"/>
    </row>
    <row r="86" spans="3:7" s="1" customFormat="1" ht="12.75">
      <c r="C86" s="12" t="s">
        <v>29</v>
      </c>
      <c r="D86" s="85"/>
      <c r="E86" s="90"/>
      <c r="F86" s="90"/>
      <c r="G86" s="33"/>
    </row>
    <row r="87" spans="3:7" s="1" customFormat="1" ht="12.75">
      <c r="C87" s="12" t="s">
        <v>30</v>
      </c>
      <c r="D87" s="85"/>
      <c r="E87" s="90"/>
      <c r="F87" s="90"/>
      <c r="G87" s="33"/>
    </row>
    <row r="88" spans="3:7" s="1" customFormat="1" ht="13.5" thickBot="1">
      <c r="C88" s="14" t="s">
        <v>31</v>
      </c>
      <c r="D88" s="86"/>
      <c r="E88" s="89"/>
      <c r="F88" s="89"/>
      <c r="G88" s="33"/>
    </row>
    <row r="89" spans="3:7" s="1" customFormat="1" ht="13.5" thickBot="1">
      <c r="C89" s="14" t="s">
        <v>70</v>
      </c>
      <c r="D89" s="41"/>
      <c r="E89" s="43"/>
      <c r="F89" s="43"/>
      <c r="G89" s="33"/>
    </row>
    <row r="90" spans="3:7" s="1" customFormat="1" ht="12.75">
      <c r="C90" s="12" t="s">
        <v>71</v>
      </c>
      <c r="D90" s="87" t="s">
        <v>72</v>
      </c>
      <c r="E90" s="88">
        <f>32596.24+32471.54+58334.15</f>
        <v>123401.93</v>
      </c>
      <c r="F90" s="88">
        <f>E90</f>
        <v>123401.93</v>
      </c>
      <c r="G90" s="33"/>
    </row>
    <row r="91" spans="3:7" s="1" customFormat="1" ht="13.5" thickBot="1">
      <c r="C91" s="14" t="s">
        <v>73</v>
      </c>
      <c r="D91" s="86"/>
      <c r="E91" s="89"/>
      <c r="F91" s="89"/>
      <c r="G91" s="33"/>
    </row>
    <row r="92" spans="3:7" s="1" customFormat="1" ht="12.75">
      <c r="C92" s="12" t="s">
        <v>74</v>
      </c>
      <c r="D92" s="87" t="s">
        <v>75</v>
      </c>
      <c r="E92" s="88">
        <f>23661.4+27298.47+232979.87</f>
        <v>283939.74</v>
      </c>
      <c r="F92" s="88">
        <f>E92</f>
        <v>283939.74</v>
      </c>
      <c r="G92" s="33"/>
    </row>
    <row r="93" spans="3:7" s="1" customFormat="1" ht="12.75">
      <c r="C93" s="12" t="s">
        <v>76</v>
      </c>
      <c r="D93" s="85"/>
      <c r="E93" s="90"/>
      <c r="F93" s="90"/>
      <c r="G93" s="33"/>
    </row>
    <row r="94" spans="3:7" s="1" customFormat="1" ht="12.75">
      <c r="C94" s="12" t="s">
        <v>77</v>
      </c>
      <c r="D94" s="85"/>
      <c r="E94" s="90"/>
      <c r="F94" s="90"/>
      <c r="G94" s="33"/>
    </row>
    <row r="95" spans="3:7" s="1" customFormat="1" ht="13.5" thickBot="1">
      <c r="C95" s="14" t="s">
        <v>78</v>
      </c>
      <c r="D95" s="86"/>
      <c r="E95" s="89"/>
      <c r="F95" s="89"/>
      <c r="G95" s="33"/>
    </row>
    <row r="96" spans="3:7" s="1" customFormat="1" ht="13.5" thickBot="1">
      <c r="C96" s="14" t="s">
        <v>79</v>
      </c>
      <c r="D96" s="41" t="s">
        <v>80</v>
      </c>
      <c r="E96" s="43">
        <v>80000</v>
      </c>
      <c r="F96" s="43">
        <f>E96</f>
        <v>80000</v>
      </c>
      <c r="G96" s="33"/>
    </row>
    <row r="97" spans="3:7" s="1" customFormat="1" ht="12.75">
      <c r="C97" s="12" t="s">
        <v>81</v>
      </c>
      <c r="D97" s="87" t="s">
        <v>82</v>
      </c>
      <c r="E97" s="88">
        <v>252897.97</v>
      </c>
      <c r="F97" s="88">
        <f>E97</f>
        <v>252897.97</v>
      </c>
      <c r="G97" s="33"/>
    </row>
    <row r="98" spans="3:7" s="1" customFormat="1" ht="13.5" thickBot="1">
      <c r="C98" s="14" t="s">
        <v>83</v>
      </c>
      <c r="D98" s="86"/>
      <c r="E98" s="89"/>
      <c r="F98" s="89"/>
      <c r="G98" s="33"/>
    </row>
    <row r="99" spans="3:7" s="1" customFormat="1" ht="13.5" thickBot="1">
      <c r="C99" s="14" t="s">
        <v>84</v>
      </c>
      <c r="D99" s="41" t="s">
        <v>85</v>
      </c>
      <c r="E99" s="43"/>
      <c r="F99" s="43" t="s">
        <v>140</v>
      </c>
      <c r="G99" s="33"/>
    </row>
    <row r="100" spans="3:7" s="1" customFormat="1" ht="12.75">
      <c r="C100" s="12" t="s">
        <v>86</v>
      </c>
      <c r="D100" s="87" t="s">
        <v>87</v>
      </c>
      <c r="E100" s="88" t="s">
        <v>140</v>
      </c>
      <c r="F100" s="88" t="str">
        <f>E100</f>
        <v>-</v>
      </c>
      <c r="G100" s="33"/>
    </row>
    <row r="101" spans="3:7" s="1" customFormat="1" ht="13.5" thickBot="1">
      <c r="C101" s="14" t="s">
        <v>88</v>
      </c>
      <c r="D101" s="86"/>
      <c r="E101" s="89"/>
      <c r="F101" s="89"/>
      <c r="G101" s="33"/>
    </row>
    <row r="102" spans="3:7" s="1" customFormat="1" ht="12.75">
      <c r="C102" s="44"/>
      <c r="D102" s="4"/>
      <c r="E102" s="4"/>
      <c r="F102" s="4"/>
      <c r="G102" s="4"/>
    </row>
    <row r="103" spans="3:7" s="1" customFormat="1" ht="12.75">
      <c r="C103" s="3" t="s">
        <v>89</v>
      </c>
      <c r="D103" s="4"/>
      <c r="E103" s="4"/>
      <c r="F103" s="4"/>
      <c r="G103" s="4"/>
    </row>
    <row r="104" spans="3:7" s="1" customFormat="1" ht="12.75">
      <c r="C104" s="3" t="s">
        <v>90</v>
      </c>
      <c r="D104" s="4"/>
      <c r="E104" s="4"/>
      <c r="F104" s="4"/>
      <c r="G104" s="4"/>
    </row>
    <row r="105" spans="5:7" s="1" customFormat="1" ht="12.75">
      <c r="E105" s="2"/>
      <c r="F105" s="2"/>
      <c r="G105" s="2"/>
    </row>
    <row r="106" spans="3:7" s="1" customFormat="1" ht="12.75">
      <c r="C106" s="3" t="s">
        <v>91</v>
      </c>
      <c r="D106" s="4"/>
      <c r="E106" s="4"/>
      <c r="F106" s="4"/>
      <c r="G106" s="4"/>
    </row>
    <row r="107" spans="3:7" s="1" customFormat="1" ht="13.5" thickBot="1">
      <c r="C107" s="44"/>
      <c r="D107" s="4"/>
      <c r="E107" s="4"/>
      <c r="F107" s="4"/>
      <c r="G107" s="4"/>
    </row>
    <row r="108" spans="3:7" s="1" customFormat="1" ht="24.75" thickBot="1">
      <c r="C108" s="9" t="s">
        <v>92</v>
      </c>
      <c r="D108" s="45" t="s">
        <v>93</v>
      </c>
      <c r="E108" s="10" t="s">
        <v>94</v>
      </c>
      <c r="F108" s="4"/>
      <c r="G108" s="4"/>
    </row>
    <row r="109" spans="3:7" s="1" customFormat="1" ht="13.5" thickBot="1">
      <c r="C109" s="46" t="s">
        <v>95</v>
      </c>
      <c r="D109" s="47" t="s">
        <v>96</v>
      </c>
      <c r="E109" s="47" t="s">
        <v>97</v>
      </c>
      <c r="F109" s="4"/>
      <c r="G109" s="4"/>
    </row>
    <row r="110" spans="3:7" s="1" customFormat="1" ht="13.5" customHeight="1">
      <c r="C110" s="9" t="s">
        <v>98</v>
      </c>
      <c r="D110" s="87" t="s">
        <v>99</v>
      </c>
      <c r="E110" s="88">
        <v>489726235.85</v>
      </c>
      <c r="F110" s="4"/>
      <c r="G110" s="4"/>
    </row>
    <row r="111" spans="3:7" s="1" customFormat="1" ht="12.75" customHeight="1" thickBot="1">
      <c r="C111" s="14" t="s">
        <v>100</v>
      </c>
      <c r="D111" s="86"/>
      <c r="E111" s="89"/>
      <c r="F111" s="4"/>
      <c r="G111" s="4"/>
    </row>
    <row r="112" spans="3:7" s="1" customFormat="1" ht="24.75" thickBot="1">
      <c r="C112" s="19" t="s">
        <v>101</v>
      </c>
      <c r="D112" s="48" t="s">
        <v>69</v>
      </c>
      <c r="E112" s="49">
        <f>SUM(E115:E125)</f>
        <v>28513811.63</v>
      </c>
      <c r="F112" s="50"/>
      <c r="G112" s="50"/>
    </row>
    <row r="113" spans="1:7" ht="13.5" thickBot="1">
      <c r="A113" s="1"/>
      <c r="B113" s="1"/>
      <c r="C113" s="14" t="s">
        <v>102</v>
      </c>
      <c r="D113" s="17"/>
      <c r="E113" s="43"/>
      <c r="F113" s="4"/>
      <c r="G113" s="4"/>
    </row>
    <row r="114" spans="1:7" ht="13.5" thickBot="1">
      <c r="A114" s="1"/>
      <c r="B114" s="1"/>
      <c r="C114" s="14" t="s">
        <v>103</v>
      </c>
      <c r="D114" s="17"/>
      <c r="E114" s="43"/>
      <c r="F114" s="4"/>
      <c r="G114" s="4"/>
    </row>
    <row r="115" spans="1:7" ht="13.5" thickBot="1">
      <c r="A115" s="1"/>
      <c r="B115" s="1"/>
      <c r="C115" s="14" t="s">
        <v>104</v>
      </c>
      <c r="D115" s="17"/>
      <c r="E115" s="43">
        <v>28513811.63</v>
      </c>
      <c r="F115" s="4"/>
      <c r="G115" s="4"/>
    </row>
    <row r="116" spans="1:7" ht="13.5" thickBot="1">
      <c r="A116" s="1"/>
      <c r="B116" s="1"/>
      <c r="C116" s="14" t="s">
        <v>105</v>
      </c>
      <c r="D116" s="17"/>
      <c r="E116" s="43"/>
      <c r="F116" s="51"/>
      <c r="G116" s="51"/>
    </row>
    <row r="117" spans="1:7" ht="13.5" thickBot="1">
      <c r="A117" s="1"/>
      <c r="B117" s="1"/>
      <c r="C117" s="14" t="s">
        <v>106</v>
      </c>
      <c r="D117" s="17"/>
      <c r="E117" s="43"/>
      <c r="F117" s="4"/>
      <c r="G117" s="4"/>
    </row>
    <row r="118" spans="1:7" ht="13.5" thickBot="1">
      <c r="A118" s="1"/>
      <c r="B118" s="1"/>
      <c r="C118" s="14" t="s">
        <v>107</v>
      </c>
      <c r="D118" s="17"/>
      <c r="E118" s="43"/>
      <c r="F118" s="4"/>
      <c r="G118" s="4"/>
    </row>
    <row r="119" spans="1:7" ht="13.5" thickBot="1">
      <c r="A119" s="1"/>
      <c r="B119" s="1"/>
      <c r="C119" s="14" t="s">
        <v>108</v>
      </c>
      <c r="D119" s="17"/>
      <c r="E119" s="43"/>
      <c r="F119" s="4"/>
      <c r="G119" s="4"/>
    </row>
    <row r="120" spans="1:7" ht="13.5" thickBot="1">
      <c r="A120" s="1"/>
      <c r="B120" s="1"/>
      <c r="C120" s="14" t="s">
        <v>109</v>
      </c>
      <c r="D120" s="17"/>
      <c r="E120" s="43"/>
      <c r="F120" s="4"/>
      <c r="G120" s="4"/>
    </row>
    <row r="121" spans="1:7" ht="13.5" thickBot="1">
      <c r="A121" s="1"/>
      <c r="B121" s="1"/>
      <c r="C121" s="14" t="s">
        <v>110</v>
      </c>
      <c r="D121" s="17"/>
      <c r="E121" s="43"/>
      <c r="F121" s="4"/>
      <c r="G121" s="4"/>
    </row>
    <row r="122" spans="1:7" ht="13.5" thickBot="1">
      <c r="A122" s="1"/>
      <c r="B122" s="1"/>
      <c r="C122" s="14" t="s">
        <v>111</v>
      </c>
      <c r="D122" s="17"/>
      <c r="E122" s="43"/>
      <c r="F122" s="4"/>
      <c r="G122" s="4"/>
    </row>
    <row r="123" spans="1:7" ht="13.5" thickBot="1">
      <c r="A123" s="52"/>
      <c r="B123" s="52"/>
      <c r="C123" s="14" t="s">
        <v>112</v>
      </c>
      <c r="D123" s="17"/>
      <c r="E123" s="43"/>
      <c r="F123" s="4"/>
      <c r="G123" s="4"/>
    </row>
    <row r="124" spans="1:7" ht="13.5" thickBot="1">
      <c r="A124" s="52"/>
      <c r="B124" s="1"/>
      <c r="C124" s="14" t="s">
        <v>113</v>
      </c>
      <c r="D124" s="17"/>
      <c r="E124" s="43"/>
      <c r="F124" s="51"/>
      <c r="G124" s="51"/>
    </row>
    <row r="125" spans="1:7" ht="13.5" thickBot="1">
      <c r="A125" s="53"/>
      <c r="B125" s="52"/>
      <c r="C125" s="14" t="s">
        <v>114</v>
      </c>
      <c r="D125" s="17"/>
      <c r="E125" s="43"/>
      <c r="F125" s="4"/>
      <c r="G125" s="4"/>
    </row>
    <row r="126" spans="1:7" ht="48.75" thickBot="1">
      <c r="A126" s="1"/>
      <c r="B126" s="1"/>
      <c r="C126" s="19" t="s">
        <v>115</v>
      </c>
      <c r="D126" s="54" t="s">
        <v>87</v>
      </c>
      <c r="E126" s="49">
        <f>(((E115/12)*10)+((E116/12)*9)+E110)*0.01</f>
        <v>5134877.455416667</v>
      </c>
      <c r="F126" s="55"/>
      <c r="G126" s="55"/>
    </row>
    <row r="127" spans="1:7" ht="12.75">
      <c r="A127" s="1"/>
      <c r="B127" s="1"/>
      <c r="C127" s="9" t="s">
        <v>116</v>
      </c>
      <c r="D127" s="23"/>
      <c r="E127" s="88">
        <f>F85</f>
        <v>740239.64</v>
      </c>
      <c r="F127" s="4"/>
      <c r="G127" s="4"/>
    </row>
    <row r="128" spans="1:7" ht="36.75" thickBot="1">
      <c r="A128" s="1"/>
      <c r="B128" s="1"/>
      <c r="C128" s="14" t="s">
        <v>117</v>
      </c>
      <c r="D128" s="41" t="s">
        <v>118</v>
      </c>
      <c r="E128" s="89"/>
      <c r="F128" s="7"/>
      <c r="G128" s="7"/>
    </row>
    <row r="129" spans="3:7" s="1" customFormat="1" ht="37.5" customHeight="1" thickBot="1">
      <c r="C129" s="19" t="s">
        <v>119</v>
      </c>
      <c r="D129" s="56" t="s">
        <v>120</v>
      </c>
      <c r="E129" s="49">
        <f>E126-E127</f>
        <v>4394637.815416668</v>
      </c>
      <c r="F129" s="4"/>
      <c r="G129" s="4"/>
    </row>
    <row r="130" spans="3:7" s="1" customFormat="1" ht="12.75">
      <c r="C130" s="57" t="s">
        <v>121</v>
      </c>
      <c r="D130" s="58"/>
      <c r="E130" s="97">
        <f>E126*0.1</f>
        <v>513487.74554166675</v>
      </c>
      <c r="F130" s="4"/>
      <c r="G130" s="4"/>
    </row>
    <row r="131" spans="3:7" s="1" customFormat="1" ht="13.5" customHeight="1">
      <c r="C131" s="57" t="s">
        <v>122</v>
      </c>
      <c r="D131" s="59" t="s">
        <v>123</v>
      </c>
      <c r="E131" s="97">
        <v>177603.6448629722</v>
      </c>
      <c r="F131" s="4"/>
      <c r="G131" s="4"/>
    </row>
    <row r="132" spans="3:7" s="1" customFormat="1" ht="13.5" thickBot="1">
      <c r="C132" s="60" t="s">
        <v>124</v>
      </c>
      <c r="D132" s="61"/>
      <c r="E132" s="98">
        <v>170576.280605</v>
      </c>
      <c r="F132" s="4"/>
      <c r="G132" s="4"/>
    </row>
    <row r="133" spans="3:7" s="1" customFormat="1" ht="24.75" customHeight="1">
      <c r="C133" s="12" t="s">
        <v>125</v>
      </c>
      <c r="D133" s="87" t="s">
        <v>126</v>
      </c>
      <c r="E133" s="88">
        <f>F90</f>
        <v>123401.93</v>
      </c>
      <c r="F133" s="4"/>
      <c r="G133" s="4"/>
    </row>
    <row r="134" spans="3:7" s="1" customFormat="1" ht="12.75" customHeight="1" thickBot="1">
      <c r="C134" s="14" t="s">
        <v>127</v>
      </c>
      <c r="D134" s="100"/>
      <c r="E134" s="89"/>
      <c r="F134" s="4"/>
      <c r="G134" s="4"/>
    </row>
    <row r="135" spans="3:7" s="1" customFormat="1" ht="15.75" customHeight="1">
      <c r="C135" s="62" t="s">
        <v>128</v>
      </c>
      <c r="D135" s="58"/>
      <c r="E135" s="99">
        <f>E130-E133</f>
        <v>390085.81554166676</v>
      </c>
      <c r="F135" s="4"/>
      <c r="G135" s="4"/>
    </row>
    <row r="136" spans="3:7" s="1" customFormat="1" ht="24.75" thickBot="1">
      <c r="C136" s="60" t="s">
        <v>129</v>
      </c>
      <c r="D136" s="63" t="s">
        <v>130</v>
      </c>
      <c r="E136" s="97"/>
      <c r="F136" s="4"/>
      <c r="G136" s="4"/>
    </row>
    <row r="137" spans="3:7" s="1" customFormat="1" ht="12.75">
      <c r="C137" s="9" t="s">
        <v>131</v>
      </c>
      <c r="D137" s="23"/>
      <c r="E137" s="88">
        <f>E23</f>
        <v>12333668.96</v>
      </c>
      <c r="F137" s="4"/>
      <c r="G137" s="4"/>
    </row>
    <row r="138" spans="3:7" s="1" customFormat="1" ht="13.5" thickBot="1">
      <c r="C138" s="14" t="s">
        <v>132</v>
      </c>
      <c r="D138" s="16" t="s">
        <v>133</v>
      </c>
      <c r="E138" s="89"/>
      <c r="F138" s="4"/>
      <c r="G138" s="4"/>
    </row>
    <row r="139" spans="3:7" s="1" customFormat="1" ht="12.75">
      <c r="C139" s="12" t="s">
        <v>134</v>
      </c>
      <c r="D139" s="77"/>
      <c r="E139" s="101">
        <v>0.0244</v>
      </c>
      <c r="F139" s="4"/>
      <c r="G139" s="4"/>
    </row>
    <row r="140" spans="3:7" s="1" customFormat="1" ht="13.5" thickBot="1">
      <c r="C140" s="14" t="s">
        <v>135</v>
      </c>
      <c r="D140" s="78"/>
      <c r="E140" s="68"/>
      <c r="F140" s="4"/>
      <c r="G140" s="4"/>
    </row>
    <row r="141" spans="3:7" s="1" customFormat="1" ht="24.75" thickBot="1">
      <c r="C141" s="19" t="s">
        <v>136</v>
      </c>
      <c r="D141" s="65">
        <v>100</v>
      </c>
      <c r="E141" s="49">
        <v>0</v>
      </c>
      <c r="F141" s="4"/>
      <c r="G141" s="4"/>
    </row>
    <row r="142" spans="3:7" s="1" customFormat="1" ht="36.75" thickBot="1">
      <c r="C142" s="19" t="s">
        <v>137</v>
      </c>
      <c r="D142" s="19"/>
      <c r="E142" s="64">
        <f>E141/E137</f>
        <v>0</v>
      </c>
      <c r="F142" s="4"/>
      <c r="G142" s="4"/>
    </row>
    <row r="143" spans="3:7" s="1" customFormat="1" ht="12.75">
      <c r="C143" s="12" t="s">
        <v>134</v>
      </c>
      <c r="D143" s="77"/>
      <c r="E143" s="67">
        <f>E141/335402166.58</f>
        <v>0</v>
      </c>
      <c r="F143" s="4"/>
      <c r="G143" s="4"/>
    </row>
    <row r="144" spans="3:7" s="1" customFormat="1" ht="13.5" thickBot="1">
      <c r="C144" s="14" t="s">
        <v>135</v>
      </c>
      <c r="D144" s="78"/>
      <c r="E144" s="68"/>
      <c r="F144" s="4"/>
      <c r="G144" s="4"/>
    </row>
    <row r="145" spans="3:7" s="1" customFormat="1" ht="12.75">
      <c r="C145" s="44"/>
      <c r="D145" s="4"/>
      <c r="E145" s="4"/>
      <c r="F145" s="4"/>
      <c r="G145" s="4"/>
    </row>
    <row r="146" spans="3:7" s="1" customFormat="1" ht="12.75">
      <c r="C146" s="3" t="s">
        <v>89</v>
      </c>
      <c r="D146" s="4"/>
      <c r="E146" s="4"/>
      <c r="F146" s="4"/>
      <c r="G146" s="4"/>
    </row>
    <row r="147" spans="3:7" s="1" customFormat="1" ht="12.75">
      <c r="C147" s="3" t="s">
        <v>90</v>
      </c>
      <c r="D147" s="4"/>
      <c r="E147" s="4"/>
      <c r="F147" s="4"/>
      <c r="G147" s="4"/>
    </row>
    <row r="148" spans="3:7" s="1" customFormat="1" ht="12.75">
      <c r="C148" s="3"/>
      <c r="D148" s="4"/>
      <c r="E148" s="4"/>
      <c r="F148" s="4"/>
      <c r="G148" s="4"/>
    </row>
    <row r="149" spans="3:7" ht="12.75">
      <c r="C149" s="31" t="s">
        <v>36</v>
      </c>
      <c r="D149" s="28"/>
      <c r="E149" s="28"/>
      <c r="F149" s="28"/>
      <c r="G149" s="28"/>
    </row>
    <row r="150" spans="3:7" ht="12.75">
      <c r="C150" s="31" t="s">
        <v>138</v>
      </c>
      <c r="D150" s="28"/>
      <c r="E150" s="28"/>
      <c r="F150" s="28"/>
      <c r="G150" s="28"/>
    </row>
    <row r="151" spans="3:7" ht="12.75">
      <c r="C151" s="31"/>
      <c r="D151" s="28"/>
      <c r="E151" s="28"/>
      <c r="F151" s="28"/>
      <c r="G151" s="28"/>
    </row>
    <row r="152" spans="3:7" ht="12.75">
      <c r="C152" s="31" t="s">
        <v>36</v>
      </c>
      <c r="D152" s="28"/>
      <c r="E152" s="28"/>
      <c r="F152" s="28"/>
      <c r="G152" s="28"/>
    </row>
    <row r="153" spans="3:7" ht="12.75">
      <c r="C153" s="31" t="s">
        <v>139</v>
      </c>
      <c r="D153" s="28"/>
      <c r="E153" s="28"/>
      <c r="F153" s="28"/>
      <c r="G153" s="28"/>
    </row>
    <row r="154" spans="3:7" ht="12.75">
      <c r="C154" s="27"/>
      <c r="D154" s="28"/>
      <c r="E154" s="28"/>
      <c r="F154" s="28"/>
      <c r="G154" s="28"/>
    </row>
    <row r="155" spans="3:7" ht="12.75">
      <c r="C155" s="27"/>
      <c r="D155" s="28"/>
      <c r="E155" s="28"/>
      <c r="F155" s="28"/>
      <c r="G155" s="28"/>
    </row>
    <row r="156" spans="3:7" ht="12.75">
      <c r="C156" s="31"/>
      <c r="D156" s="28"/>
      <c r="E156" s="28"/>
      <c r="F156" s="28"/>
      <c r="G156" s="28"/>
    </row>
    <row r="157" spans="3:7" ht="12.75">
      <c r="C157" s="66"/>
      <c r="D157" s="28"/>
      <c r="E157" s="28"/>
      <c r="F157" s="28"/>
      <c r="G157" s="28"/>
    </row>
  </sheetData>
  <mergeCells count="66">
    <mergeCell ref="D143:D144"/>
    <mergeCell ref="E143:E144"/>
    <mergeCell ref="C53:E53"/>
    <mergeCell ref="C55:E55"/>
    <mergeCell ref="C57:E57"/>
    <mergeCell ref="C59:E59"/>
    <mergeCell ref="D110:D111"/>
    <mergeCell ref="E137:E138"/>
    <mergeCell ref="D139:D140"/>
    <mergeCell ref="E139:E140"/>
    <mergeCell ref="E130:E132"/>
    <mergeCell ref="E133:E134"/>
    <mergeCell ref="E135:E136"/>
    <mergeCell ref="D133:D134"/>
    <mergeCell ref="E110:E111"/>
    <mergeCell ref="E127:E128"/>
    <mergeCell ref="C7:E7"/>
    <mergeCell ref="C9:E9"/>
    <mergeCell ref="C11:E11"/>
    <mergeCell ref="C13:E13"/>
    <mergeCell ref="D85:D88"/>
    <mergeCell ref="D90:D91"/>
    <mergeCell ref="D76:D79"/>
    <mergeCell ref="E100:E101"/>
    <mergeCell ref="F100:F101"/>
    <mergeCell ref="D92:D95"/>
    <mergeCell ref="D97:D98"/>
    <mergeCell ref="D100:D101"/>
    <mergeCell ref="E92:E95"/>
    <mergeCell ref="F92:F95"/>
    <mergeCell ref="E97:E98"/>
    <mergeCell ref="F97:F98"/>
    <mergeCell ref="E85:E88"/>
    <mergeCell ref="F85:F88"/>
    <mergeCell ref="E90:E91"/>
    <mergeCell ref="F90:F91"/>
    <mergeCell ref="E80:E81"/>
    <mergeCell ref="F80:F81"/>
    <mergeCell ref="E82:E84"/>
    <mergeCell ref="F82:F84"/>
    <mergeCell ref="F74:F75"/>
    <mergeCell ref="E76:E79"/>
    <mergeCell ref="F76:F79"/>
    <mergeCell ref="E69:E70"/>
    <mergeCell ref="F69:F70"/>
    <mergeCell ref="E72:E73"/>
    <mergeCell ref="F72:F73"/>
    <mergeCell ref="C65:C67"/>
    <mergeCell ref="E23:E25"/>
    <mergeCell ref="F23:F25"/>
    <mergeCell ref="E26:E29"/>
    <mergeCell ref="F26:F29"/>
    <mergeCell ref="E36:E37"/>
    <mergeCell ref="F36:F37"/>
    <mergeCell ref="D26:D29"/>
    <mergeCell ref="D30:D33"/>
    <mergeCell ref="D34:D35"/>
    <mergeCell ref="F40:F41"/>
    <mergeCell ref="C16:C18"/>
    <mergeCell ref="E21:E22"/>
    <mergeCell ref="F21:F22"/>
    <mergeCell ref="D36:D37"/>
    <mergeCell ref="E30:E33"/>
    <mergeCell ref="F30:F33"/>
    <mergeCell ref="E34:E35"/>
    <mergeCell ref="F34:F35"/>
  </mergeCells>
  <printOptions/>
  <pageMargins left="1.53" right="0.3937007874015748" top="0.3937007874015748" bottom="0.1968503937007874" header="0.5118110236220472" footer="0.5118110236220472"/>
  <pageSetup horizontalDpi="600" verticalDpi="600" orientation="portrait" paperSize="9" scale="79" r:id="rId1"/>
  <rowBreaks count="2" manualBreakCount="2">
    <brk id="48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2006-04-10T10:58:45Z</cp:lastPrinted>
  <dcterms:created xsi:type="dcterms:W3CDTF">2006-04-03T05:20:42Z</dcterms:created>
  <dcterms:modified xsi:type="dcterms:W3CDTF">2006-04-13T05:44:34Z</dcterms:modified>
  <cp:category/>
  <cp:version/>
  <cp:contentType/>
  <cp:contentStatus/>
</cp:coreProperties>
</file>